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ments.vgminc.local\offline_files$\markh\Desktop\Supplier Count\"/>
    </mc:Choice>
  </mc:AlternateContent>
  <bookViews>
    <workbookView xWindow="0" yWindow="0" windowWidth="21600" windowHeight="96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C27" i="1"/>
  <c r="N27" i="1"/>
  <c r="O27" i="1"/>
  <c r="O26" i="1"/>
  <c r="O25" i="1"/>
  <c r="O24" i="1"/>
  <c r="O23" i="1"/>
  <c r="C17" i="1"/>
  <c r="N17" i="1"/>
  <c r="O17" i="1"/>
  <c r="O15" i="1"/>
  <c r="O14" i="1"/>
  <c r="O13" i="1"/>
  <c r="O12" i="1"/>
  <c r="O11" i="1"/>
  <c r="O10" i="1"/>
  <c r="O9" i="1"/>
  <c r="O8" i="1"/>
  <c r="M27" i="1"/>
  <c r="M17" i="1"/>
  <c r="L27" i="1"/>
  <c r="K27" i="1"/>
  <c r="J27" i="1"/>
  <c r="I27" i="1"/>
  <c r="H27" i="1"/>
  <c r="G27" i="1"/>
  <c r="F27" i="1"/>
  <c r="E27" i="1"/>
  <c r="D2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<sst xmlns="http://schemas.openxmlformats.org/spreadsheetml/2006/main" count="76" uniqueCount="49">
  <si>
    <t>54</t>
  </si>
  <si>
    <t>"MEDICAL SUPPLY COMPANY NOT INCLUDED IN 51, 52 OR 53"</t>
  </si>
  <si>
    <t>A6</t>
  </si>
  <si>
    <t>MEDICAL SUPPLY COMPANY WITH RESPIRATORY THERAPIST</t>
  </si>
  <si>
    <t>53</t>
  </si>
  <si>
    <t>MEDICAL SUPPLY COMPANY WITH PROSTHETIC/ORTHOTIC PERSONNEL CERTIFIED BY AN ACCREDITING ORGANIZATION</t>
  </si>
  <si>
    <t>51</t>
  </si>
  <si>
    <t>MEDICAL SUPPLY COMPANY WITH ORTHOTIC PERSONNEL CERTIFIED BY AN ACCREDITING ORGANIZATION</t>
  </si>
  <si>
    <t>52</t>
  </si>
  <si>
    <t>MEDICAL SUPPLY COMPANY WITH PROSTHETIC PERSONNEL CERTIFIED BY AN ACCREDITING ORGANIZATION</t>
  </si>
  <si>
    <t>58</t>
  </si>
  <si>
    <t>MEDICAL SUPPLY COMPANY WITH REGISTERED PHARMACIST</t>
  </si>
  <si>
    <t>B3</t>
  </si>
  <si>
    <t>MEDICAL SUPPLY COMPANY WITH PEDORTHIC PERSONNEL</t>
  </si>
  <si>
    <t>B1</t>
  </si>
  <si>
    <t>OXYGEN &amp; EQUIPMENT</t>
  </si>
  <si>
    <t>Supplier Type Code</t>
  </si>
  <si>
    <t>Supplier Type Code Description</t>
  </si>
  <si>
    <t>Count of Suppliers with Active Med ID (11/01/2010)</t>
  </si>
  <si>
    <t>Count of Suppliers with Active Med ID (11/01/2011)</t>
  </si>
  <si>
    <t>Count of Suppliers with Active Med ID (11/01/2012)</t>
  </si>
  <si>
    <t>Count of Suppliers with Active Med ID (11/01/2013)</t>
  </si>
  <si>
    <t>Count of Suppliers with Active Med ID (11/01/2014)</t>
  </si>
  <si>
    <t>Count of Suppliers with Active Med ID (11/01/2015)</t>
  </si>
  <si>
    <t>Count of Suppliers with Active Med ID (11/01/2016)</t>
  </si>
  <si>
    <t>ALL DMEPOS SUPPLIER CATEGORIES INCLUDING O&amp;P AND PEDORTHIC</t>
  </si>
  <si>
    <t>Data on Suppliers with Specific Supplier Type Codes</t>
  </si>
  <si>
    <t>Sorted by: Primary Supplier Type Code, Supplier ZIP Code (5-digit), Supplier ZIP Code (4-digit)</t>
  </si>
  <si>
    <t>Suppliers with Active Med IDs Only</t>
  </si>
  <si>
    <t>Primary Supplier Type Codes: 51, 52, 53, 54, 58, A6, B1, B3</t>
  </si>
  <si>
    <t>Count of Suppliers with Active Med ID (09/14/2017)</t>
  </si>
  <si>
    <t>Count of Suppliers with Active Med ID (04/20/2018)</t>
  </si>
  <si>
    <t xml:space="preserve">SUPPLIER CATEGORY OF PHARMACY </t>
  </si>
  <si>
    <t>Count of Suppliers with Active Med ID (11/16/2010)</t>
  </si>
  <si>
    <t>Count of Suppliers with Active Med ID (10/01/2011)</t>
  </si>
  <si>
    <t>Count of Suppliers with Active Med ID (10/01/2012)</t>
  </si>
  <si>
    <t>Count of Suppliers with Active Med ID (10/01/2013)</t>
  </si>
  <si>
    <t>Count of Suppliers with Active Med ID (10/01/2014)</t>
  </si>
  <si>
    <t>Count of Suppliers with Active Med ID (10/01/2015)</t>
  </si>
  <si>
    <t>Count of Suppliers with Active Med ID (10/01/2016)</t>
  </si>
  <si>
    <t>Count of Suppliers with Active Med ID (10/01/2017)</t>
  </si>
  <si>
    <t>A5</t>
  </si>
  <si>
    <t>PHARMACY</t>
  </si>
  <si>
    <t>2010- 2017 Decrease (%)</t>
  </si>
  <si>
    <t>Count of Suppliers with Active Med ID (03/15/2019)</t>
  </si>
  <si>
    <t>MEDICAL SUPPLIERS AND OXYGEN ONLY</t>
  </si>
  <si>
    <t>Count of Suppliers with Active Med ID (01/04/2020)</t>
  </si>
  <si>
    <r>
      <t xml:space="preserve">2010- 2020 Increase </t>
    </r>
    <r>
      <rPr>
        <b/>
        <sz val="16"/>
        <color rgb="FFC00000"/>
        <rFont val="Arial"/>
        <family val="2"/>
      </rPr>
      <t>or Decrease (%)</t>
    </r>
  </si>
  <si>
    <t>Count of Suppliers with Active Med ID (09/08/2020)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</si>
</sst>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8"/>
      <color rgb="FFC0000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1" xfId="1" applyNumberFormat="1" applyFont="1" applyBorder="1"/>
    <xf numFmtId="49" fontId="3" fillId="0" borderId="1" xfId="1" applyNumberFormat="1" applyFont="1" applyBorder="1" applyAlignment="1">
      <alignment vertical="top" wrapText="1"/>
    </xf>
    <xf numFmtId="49" fontId="3" fillId="0" borderId="0" xfId="1" applyNumberFormat="1" applyFont="1" applyBorder="1"/>
    <xf numFmtId="49" fontId="3" fillId="0" borderId="0" xfId="1" applyNumberFormat="1" applyFont="1" applyBorder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4" fillId="2" borderId="1" xfId="0" applyNumberFormat="1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 applyProtection="1">
      <alignment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2" fillId="3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1" fillId="0" borderId="1" xfId="0" applyFont="1" applyBorder="1"/>
    <xf numFmtId="0" fontId="6" fillId="0" borderId="0" xfId="0" applyFont="1"/>
    <xf numFmtId="0" fontId="4" fillId="2" borderId="1" xfId="0" applyNumberFormat="1" applyFont="1" applyFill="1" applyBorder="1" applyAlignment="1" applyProtection="1">
      <alignment horizontal="center" wrapText="1"/>
    </xf>
    <xf numFmtId="3" fontId="8" fillId="0" borderId="0" xfId="0" applyNumberFormat="1" applyFont="1" applyBorder="1" applyAlignment="1">
      <alignment horizontal="center"/>
    </xf>
    <xf numFmtId="0" fontId="6" fillId="0" borderId="0" xfId="0" applyFont="1" applyBorder="1"/>
    <xf numFmtId="3" fontId="7" fillId="0" borderId="1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wrapText="1"/>
    </xf>
    <xf numFmtId="10" fontId="4" fillId="2" borderId="1" xfId="0" applyNumberFormat="1" applyFont="1" applyFill="1" applyBorder="1" applyAlignment="1" applyProtection="1">
      <alignment horizontal="center" vertical="top" wrapText="1"/>
    </xf>
    <xf numFmtId="10" fontId="0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6" fillId="2" borderId="0" xfId="0" applyFont="1" applyFill="1"/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10" fontId="8" fillId="0" borderId="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10" fontId="17" fillId="2" borderId="1" xfId="0" applyNumberFormat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394940</xdr:colOff>
      <xdr:row>0</xdr:row>
      <xdr:rowOff>69695</xdr:rowOff>
    </xdr:from>
    <xdr:to>
      <xdr:col>14</xdr:col>
      <xdr:colOff>626680</xdr:colOff>
      <xdr:row>4</xdr:row>
      <xdr:rowOff>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531" y="69695"/>
          <a:ext cx="2752381" cy="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70" zoomScaleNormal="70" workbookViewId="0">
      <selection activeCell="R2" sqref="R2"/>
    </sheetView>
  </sheetViews>
  <sheetFormatPr defaultRowHeight="14.5" x14ac:dyDescent="0.35"/>
  <cols>
    <col min="1" max="1" width="10.36328125" customWidth="1"/>
    <col min="2" max="2" width="34.453125" style="37" customWidth="1"/>
    <col min="3" max="10" width="12.7265625" style="9" customWidth="1"/>
    <col min="11" max="14" width="12.7265625" customWidth="1"/>
    <col min="15" max="15" width="19.7265625" style="53" customWidth="1"/>
  </cols>
  <sheetData>
    <row r="1" spans="1:16" x14ac:dyDescent="0.3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8"/>
      <c r="M1" s="61"/>
      <c r="N1" s="64"/>
      <c r="O1" s="51"/>
      <c r="P1" s="28"/>
    </row>
    <row r="2" spans="1:16" x14ac:dyDescent="0.3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9"/>
      <c r="M2" s="62"/>
      <c r="N2" s="65"/>
      <c r="O2" s="52"/>
      <c r="P2" s="29"/>
    </row>
    <row r="3" spans="1:16" x14ac:dyDescent="0.35">
      <c r="A3" s="30" t="s">
        <v>28</v>
      </c>
      <c r="B3" s="36"/>
      <c r="C3" s="31"/>
      <c r="D3" s="31"/>
      <c r="E3" s="31"/>
      <c r="F3" s="31"/>
      <c r="G3" s="31"/>
      <c r="H3" s="31"/>
      <c r="I3" s="31"/>
      <c r="J3" s="31"/>
      <c r="K3" s="31"/>
      <c r="L3" s="58"/>
      <c r="M3" s="61"/>
      <c r="N3" s="64"/>
      <c r="O3" s="51"/>
      <c r="P3" s="28"/>
    </row>
    <row r="4" spans="1:16" x14ac:dyDescent="0.35">
      <c r="A4" s="67" t="s">
        <v>29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59"/>
      <c r="M4" s="62"/>
      <c r="N4" s="65"/>
      <c r="O4" s="52"/>
      <c r="P4" s="29"/>
    </row>
    <row r="5" spans="1:16" s="27" customFormat="1" ht="18.5" x14ac:dyDescent="0.45">
      <c r="A5" s="23" t="s">
        <v>25</v>
      </c>
      <c r="B5" s="24"/>
      <c r="C5" s="25"/>
      <c r="D5" s="25"/>
      <c r="E5" s="25"/>
      <c r="F5" s="25"/>
      <c r="G5" s="25"/>
      <c r="H5" s="26"/>
      <c r="I5" s="26"/>
      <c r="J5" s="26"/>
      <c r="O5" s="54"/>
    </row>
    <row r="7" spans="1:16" s="37" customFormat="1" ht="75" customHeight="1" x14ac:dyDescent="0.35">
      <c r="A7" s="8" t="s">
        <v>16</v>
      </c>
      <c r="B7" s="7" t="s">
        <v>17</v>
      </c>
      <c r="C7" s="10" t="s">
        <v>18</v>
      </c>
      <c r="D7" s="10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10" t="s">
        <v>24</v>
      </c>
      <c r="J7" s="10" t="s">
        <v>30</v>
      </c>
      <c r="K7" s="10" t="s">
        <v>31</v>
      </c>
      <c r="L7" s="10" t="s">
        <v>44</v>
      </c>
      <c r="M7" s="10" t="s">
        <v>46</v>
      </c>
      <c r="N7" s="10" t="s">
        <v>48</v>
      </c>
      <c r="O7" s="68" t="s">
        <v>47</v>
      </c>
    </row>
    <row r="8" spans="1:16" ht="26" x14ac:dyDescent="0.35">
      <c r="A8" s="1" t="s">
        <v>0</v>
      </c>
      <c r="B8" s="2" t="s">
        <v>1</v>
      </c>
      <c r="C8" s="11">
        <v>9443</v>
      </c>
      <c r="D8" s="11">
        <v>9507</v>
      </c>
      <c r="E8" s="11">
        <v>8888</v>
      </c>
      <c r="F8" s="11">
        <v>8230</v>
      </c>
      <c r="G8" s="11">
        <v>7837</v>
      </c>
      <c r="H8" s="11">
        <v>7483</v>
      </c>
      <c r="I8" s="17">
        <v>7256</v>
      </c>
      <c r="J8" s="38">
        <v>7081</v>
      </c>
      <c r="K8" s="20">
        <v>7018</v>
      </c>
      <c r="L8" s="20">
        <v>6753</v>
      </c>
      <c r="M8" s="20">
        <v>6669</v>
      </c>
      <c r="N8" s="20">
        <v>7075</v>
      </c>
      <c r="O8" s="57">
        <f>+(C8-N8)/C8</f>
        <v>0.25076776448162658</v>
      </c>
    </row>
    <row r="9" spans="1:16" ht="26" x14ac:dyDescent="0.35">
      <c r="A9" s="1" t="s">
        <v>2</v>
      </c>
      <c r="B9" s="2" t="s">
        <v>3</v>
      </c>
      <c r="C9" s="11">
        <v>2109</v>
      </c>
      <c r="D9" s="11">
        <v>1974</v>
      </c>
      <c r="E9" s="11">
        <v>1946</v>
      </c>
      <c r="F9" s="11">
        <v>1881</v>
      </c>
      <c r="G9" s="11">
        <v>1786</v>
      </c>
      <c r="H9" s="11">
        <v>1717</v>
      </c>
      <c r="I9" s="17">
        <v>1852</v>
      </c>
      <c r="J9" s="38">
        <v>1809</v>
      </c>
      <c r="K9" s="20">
        <v>1750</v>
      </c>
      <c r="L9" s="20">
        <v>1473</v>
      </c>
      <c r="M9" s="20">
        <v>1479</v>
      </c>
      <c r="N9" s="20">
        <v>1496</v>
      </c>
      <c r="O9" s="57">
        <f>+(C9-N9)/C9</f>
        <v>0.29065908013276437</v>
      </c>
    </row>
    <row r="10" spans="1:16" ht="52" x14ac:dyDescent="0.35">
      <c r="A10" s="1" t="s">
        <v>4</v>
      </c>
      <c r="B10" s="2" t="s">
        <v>5</v>
      </c>
      <c r="C10" s="11">
        <v>695</v>
      </c>
      <c r="D10" s="11">
        <v>693</v>
      </c>
      <c r="E10" s="11">
        <v>699</v>
      </c>
      <c r="F10" s="11">
        <v>675</v>
      </c>
      <c r="G10" s="11">
        <v>820</v>
      </c>
      <c r="H10" s="11">
        <v>852</v>
      </c>
      <c r="I10" s="17">
        <v>943</v>
      </c>
      <c r="J10" s="38">
        <v>945</v>
      </c>
      <c r="K10" s="20">
        <v>963</v>
      </c>
      <c r="L10" s="20">
        <v>810</v>
      </c>
      <c r="M10" s="20">
        <v>799</v>
      </c>
      <c r="N10" s="20">
        <v>730</v>
      </c>
      <c r="O10" s="63">
        <f>+((C10-N10)/C10)*-1</f>
        <v>5.0359712230215826E-2</v>
      </c>
    </row>
    <row r="11" spans="1:16" ht="39" x14ac:dyDescent="0.35">
      <c r="A11" s="1" t="s">
        <v>6</v>
      </c>
      <c r="B11" s="2" t="s">
        <v>7</v>
      </c>
      <c r="C11" s="12">
        <v>417</v>
      </c>
      <c r="D11" s="12">
        <v>403</v>
      </c>
      <c r="E11" s="12">
        <v>391</v>
      </c>
      <c r="F11" s="12">
        <v>361</v>
      </c>
      <c r="G11" s="11">
        <v>357</v>
      </c>
      <c r="H11" s="11">
        <v>331</v>
      </c>
      <c r="I11" s="17">
        <v>391</v>
      </c>
      <c r="J11" s="38">
        <v>379</v>
      </c>
      <c r="K11" s="20">
        <v>385</v>
      </c>
      <c r="L11" s="20">
        <v>311</v>
      </c>
      <c r="M11" s="20">
        <v>304</v>
      </c>
      <c r="N11" s="20">
        <v>306</v>
      </c>
      <c r="O11" s="57">
        <f>+(C11-N11)/C11</f>
        <v>0.26618705035971224</v>
      </c>
    </row>
    <row r="12" spans="1:16" ht="52" x14ac:dyDescent="0.35">
      <c r="A12" s="1" t="s">
        <v>8</v>
      </c>
      <c r="B12" s="2" t="s">
        <v>9</v>
      </c>
      <c r="C12" s="12">
        <v>310</v>
      </c>
      <c r="D12" s="12">
        <v>284</v>
      </c>
      <c r="E12" s="12">
        <v>267</v>
      </c>
      <c r="F12" s="12">
        <v>246</v>
      </c>
      <c r="G12" s="11">
        <v>237</v>
      </c>
      <c r="H12" s="11">
        <v>220</v>
      </c>
      <c r="I12" s="17">
        <v>281</v>
      </c>
      <c r="J12" s="38">
        <v>278</v>
      </c>
      <c r="K12" s="20">
        <v>271</v>
      </c>
      <c r="L12" s="20">
        <v>179</v>
      </c>
      <c r="M12" s="20">
        <v>184</v>
      </c>
      <c r="N12" s="20">
        <v>179</v>
      </c>
      <c r="O12" s="57">
        <f>+(C12-N12)/C12</f>
        <v>0.42258064516129035</v>
      </c>
    </row>
    <row r="13" spans="1:16" ht="26" x14ac:dyDescent="0.35">
      <c r="A13" s="1" t="s">
        <v>10</v>
      </c>
      <c r="B13" s="2" t="s">
        <v>11</v>
      </c>
      <c r="C13" s="12">
        <v>58</v>
      </c>
      <c r="D13" s="12">
        <v>69</v>
      </c>
      <c r="E13" s="12">
        <v>73</v>
      </c>
      <c r="F13" s="12">
        <v>85</v>
      </c>
      <c r="G13" s="11">
        <v>88</v>
      </c>
      <c r="H13" s="11">
        <v>84</v>
      </c>
      <c r="I13" s="17">
        <v>101</v>
      </c>
      <c r="J13" s="38">
        <v>107</v>
      </c>
      <c r="K13" s="20">
        <v>101</v>
      </c>
      <c r="L13" s="20">
        <v>61</v>
      </c>
      <c r="M13" s="20">
        <v>61</v>
      </c>
      <c r="N13" s="20">
        <v>64</v>
      </c>
      <c r="O13" s="63">
        <f>+((C13-N13)/C13)*-1</f>
        <v>0.10344827586206896</v>
      </c>
    </row>
    <row r="14" spans="1:16" ht="26" x14ac:dyDescent="0.35">
      <c r="A14" s="1" t="s">
        <v>12</v>
      </c>
      <c r="B14" s="2" t="s">
        <v>13</v>
      </c>
      <c r="C14" s="12">
        <v>63</v>
      </c>
      <c r="D14" s="12">
        <v>76</v>
      </c>
      <c r="E14" s="12">
        <v>101</v>
      </c>
      <c r="F14" s="12">
        <v>115</v>
      </c>
      <c r="G14" s="11">
        <v>106</v>
      </c>
      <c r="H14" s="11">
        <v>101</v>
      </c>
      <c r="I14" s="17">
        <v>113</v>
      </c>
      <c r="J14" s="38">
        <v>109</v>
      </c>
      <c r="K14" s="20">
        <v>111</v>
      </c>
      <c r="L14" s="20">
        <v>98</v>
      </c>
      <c r="M14" s="20">
        <v>96</v>
      </c>
      <c r="N14" s="20">
        <v>94</v>
      </c>
      <c r="O14" s="63">
        <f>+((C14-N14)/C14)*-1</f>
        <v>0.49206349206349204</v>
      </c>
    </row>
    <row r="15" spans="1:16" x14ac:dyDescent="0.35">
      <c r="A15" s="1" t="s">
        <v>14</v>
      </c>
      <c r="B15" s="2" t="s">
        <v>15</v>
      </c>
      <c r="C15" s="12">
        <v>67</v>
      </c>
      <c r="D15" s="12">
        <v>82</v>
      </c>
      <c r="E15" s="12">
        <v>97</v>
      </c>
      <c r="F15" s="12">
        <v>94</v>
      </c>
      <c r="G15" s="11">
        <v>95</v>
      </c>
      <c r="H15" s="11">
        <v>91</v>
      </c>
      <c r="I15" s="18">
        <v>94</v>
      </c>
      <c r="J15" s="38">
        <v>94</v>
      </c>
      <c r="K15" s="20">
        <v>97</v>
      </c>
      <c r="L15" s="20">
        <v>76</v>
      </c>
      <c r="M15" s="20">
        <v>80</v>
      </c>
      <c r="N15" s="20">
        <v>95</v>
      </c>
      <c r="O15" s="63">
        <f>+((C15-N15)/C15)*-1</f>
        <v>0.41791044776119401</v>
      </c>
    </row>
    <row r="16" spans="1:16" ht="15.5" x14ac:dyDescent="0.35">
      <c r="A16" s="3"/>
      <c r="B16" s="4"/>
      <c r="C16" s="14"/>
      <c r="D16" s="14"/>
      <c r="E16" s="14"/>
      <c r="F16" s="14"/>
      <c r="G16" s="13"/>
      <c r="H16" s="13"/>
      <c r="I16" s="15"/>
      <c r="J16" s="39"/>
      <c r="K16" s="19"/>
      <c r="L16" s="19"/>
      <c r="M16" s="19"/>
      <c r="N16" s="19"/>
      <c r="O16" s="55"/>
    </row>
    <row r="17" spans="1:17" ht="15.5" x14ac:dyDescent="0.35">
      <c r="A17" s="5"/>
      <c r="B17" s="6"/>
      <c r="C17" s="16">
        <f t="shared" ref="C17:H17" si="0">SUM(C8:C15)</f>
        <v>13162</v>
      </c>
      <c r="D17" s="16">
        <f t="shared" si="0"/>
        <v>13088</v>
      </c>
      <c r="E17" s="16">
        <f t="shared" si="0"/>
        <v>12462</v>
      </c>
      <c r="F17" s="16">
        <f t="shared" si="0"/>
        <v>11687</v>
      </c>
      <c r="G17" s="16">
        <f t="shared" si="0"/>
        <v>11326</v>
      </c>
      <c r="H17" s="16">
        <f t="shared" si="0"/>
        <v>10879</v>
      </c>
      <c r="I17" s="16">
        <f>SUM(I8:I15)</f>
        <v>11031</v>
      </c>
      <c r="J17" s="16">
        <f>SUM(J8:J15)</f>
        <v>10802</v>
      </c>
      <c r="K17" s="16">
        <f>SUM(K8:K15)</f>
        <v>10696</v>
      </c>
      <c r="L17" s="16">
        <f>SUM(L8:L15)</f>
        <v>9761</v>
      </c>
      <c r="M17" s="16">
        <f>SUM(M8:M15)</f>
        <v>9672</v>
      </c>
      <c r="N17" s="16">
        <f>SUM(N8:N15)</f>
        <v>10039</v>
      </c>
      <c r="O17" s="57">
        <f>+(C17-N17)/C17</f>
        <v>0.23727397052119739</v>
      </c>
    </row>
    <row r="18" spans="1:17" x14ac:dyDescent="0.35">
      <c r="K18" s="9"/>
      <c r="L18" s="9"/>
      <c r="M18" s="9"/>
      <c r="N18" s="9"/>
    </row>
    <row r="19" spans="1:17" s="27" customFormat="1" ht="23.5" x14ac:dyDescent="0.55000000000000004">
      <c r="A19" s="60" t="s">
        <v>45</v>
      </c>
      <c r="B19" s="2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4"/>
    </row>
    <row r="20" spans="1:17" x14ac:dyDescent="0.35">
      <c r="A20" s="21"/>
      <c r="B20" s="22"/>
      <c r="K20" s="9"/>
      <c r="L20" s="9"/>
      <c r="M20" s="9"/>
      <c r="N20" s="9"/>
    </row>
    <row r="21" spans="1:17" x14ac:dyDescent="0.35">
      <c r="A21" s="32"/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6"/>
      <c r="P21" s="35"/>
      <c r="Q21" s="35"/>
    </row>
    <row r="22" spans="1:17" ht="75" customHeight="1" x14ac:dyDescent="0.35">
      <c r="A22" s="8" t="s">
        <v>16</v>
      </c>
      <c r="B22" s="7" t="s">
        <v>17</v>
      </c>
      <c r="C22" s="10" t="s">
        <v>18</v>
      </c>
      <c r="D22" s="10" t="s">
        <v>19</v>
      </c>
      <c r="E22" s="10" t="s">
        <v>20</v>
      </c>
      <c r="F22" s="10" t="s">
        <v>21</v>
      </c>
      <c r="G22" s="10" t="s">
        <v>22</v>
      </c>
      <c r="H22" s="10" t="s">
        <v>23</v>
      </c>
      <c r="I22" s="10" t="s">
        <v>24</v>
      </c>
      <c r="J22" s="10" t="s">
        <v>30</v>
      </c>
      <c r="K22" s="10" t="s">
        <v>31</v>
      </c>
      <c r="L22" s="10" t="s">
        <v>44</v>
      </c>
      <c r="M22" s="10" t="s">
        <v>46</v>
      </c>
      <c r="N22" s="10" t="s">
        <v>48</v>
      </c>
      <c r="O22" s="68" t="s">
        <v>47</v>
      </c>
      <c r="P22" s="35"/>
      <c r="Q22" s="35"/>
    </row>
    <row r="23" spans="1:17" ht="26" x14ac:dyDescent="0.35">
      <c r="A23" s="1" t="s">
        <v>0</v>
      </c>
      <c r="B23" s="2" t="s">
        <v>1</v>
      </c>
      <c r="C23" s="11">
        <v>9443</v>
      </c>
      <c r="D23" s="11">
        <v>9507</v>
      </c>
      <c r="E23" s="11">
        <v>8888</v>
      </c>
      <c r="F23" s="11">
        <v>8230</v>
      </c>
      <c r="G23" s="11">
        <v>7837</v>
      </c>
      <c r="H23" s="11">
        <v>7483</v>
      </c>
      <c r="I23" s="17">
        <v>7256</v>
      </c>
      <c r="J23" s="38">
        <v>7081</v>
      </c>
      <c r="K23" s="20">
        <v>7018</v>
      </c>
      <c r="L23" s="20">
        <v>6753</v>
      </c>
      <c r="M23" s="20">
        <v>6669</v>
      </c>
      <c r="N23" s="20">
        <v>7075</v>
      </c>
      <c r="O23" s="57">
        <f>+(C23-N23)/C23</f>
        <v>0.25076776448162658</v>
      </c>
      <c r="P23" s="35"/>
      <c r="Q23" s="35"/>
    </row>
    <row r="24" spans="1:17" ht="26" x14ac:dyDescent="0.35">
      <c r="A24" s="1" t="s">
        <v>2</v>
      </c>
      <c r="B24" s="2" t="s">
        <v>3</v>
      </c>
      <c r="C24" s="11">
        <v>2109</v>
      </c>
      <c r="D24" s="11">
        <v>1974</v>
      </c>
      <c r="E24" s="11">
        <v>1946</v>
      </c>
      <c r="F24" s="11">
        <v>1881</v>
      </c>
      <c r="G24" s="11">
        <v>1786</v>
      </c>
      <c r="H24" s="11">
        <v>1717</v>
      </c>
      <c r="I24" s="17">
        <v>1852</v>
      </c>
      <c r="J24" s="38">
        <v>1809</v>
      </c>
      <c r="K24" s="20">
        <v>1750</v>
      </c>
      <c r="L24" s="20">
        <v>1473</v>
      </c>
      <c r="M24" s="20">
        <v>1479</v>
      </c>
      <c r="N24" s="20">
        <v>1496</v>
      </c>
      <c r="O24" s="57">
        <f>+(C24-N24)/C24</f>
        <v>0.29065908013276437</v>
      </c>
      <c r="P24" s="35"/>
      <c r="Q24" s="35"/>
    </row>
    <row r="25" spans="1:17" ht="26" x14ac:dyDescent="0.35">
      <c r="A25" s="1" t="s">
        <v>10</v>
      </c>
      <c r="B25" s="2" t="s">
        <v>11</v>
      </c>
      <c r="C25" s="12">
        <v>58</v>
      </c>
      <c r="D25" s="12">
        <v>69</v>
      </c>
      <c r="E25" s="12">
        <v>73</v>
      </c>
      <c r="F25" s="12">
        <v>85</v>
      </c>
      <c r="G25" s="11">
        <v>88</v>
      </c>
      <c r="H25" s="11">
        <v>84</v>
      </c>
      <c r="I25" s="17">
        <v>101</v>
      </c>
      <c r="J25" s="38">
        <v>107</v>
      </c>
      <c r="K25" s="20">
        <v>101</v>
      </c>
      <c r="L25" s="20">
        <v>61</v>
      </c>
      <c r="M25" s="20">
        <v>61</v>
      </c>
      <c r="N25" s="20">
        <v>64</v>
      </c>
      <c r="O25" s="63">
        <f>+((C25-N25)/C25)*-1</f>
        <v>0.10344827586206896</v>
      </c>
      <c r="P25" s="35"/>
      <c r="Q25" s="35"/>
    </row>
    <row r="26" spans="1:17" x14ac:dyDescent="0.35">
      <c r="A26" s="1" t="s">
        <v>14</v>
      </c>
      <c r="B26" s="2" t="s">
        <v>15</v>
      </c>
      <c r="C26" s="12">
        <v>67</v>
      </c>
      <c r="D26" s="12">
        <v>82</v>
      </c>
      <c r="E26" s="12">
        <v>97</v>
      </c>
      <c r="F26" s="12">
        <v>94</v>
      </c>
      <c r="G26" s="11">
        <v>95</v>
      </c>
      <c r="H26" s="11">
        <v>91</v>
      </c>
      <c r="I26" s="18">
        <v>94</v>
      </c>
      <c r="J26" s="38">
        <v>94</v>
      </c>
      <c r="K26" s="20">
        <v>97</v>
      </c>
      <c r="L26" s="20">
        <v>76</v>
      </c>
      <c r="M26" s="20">
        <v>80</v>
      </c>
      <c r="N26" s="20">
        <v>95</v>
      </c>
      <c r="O26" s="63">
        <f>+((C26-N26)/C26)*-1</f>
        <v>0.41791044776119401</v>
      </c>
    </row>
    <row r="27" spans="1:17" ht="15.5" x14ac:dyDescent="0.35">
      <c r="A27" s="5"/>
      <c r="B27" s="6"/>
      <c r="C27" s="16">
        <f>SUM(C23:C26)</f>
        <v>11677</v>
      </c>
      <c r="D27" s="16">
        <f t="shared" ref="D27:L27" si="1">SUM(D23:D26)</f>
        <v>11632</v>
      </c>
      <c r="E27" s="16">
        <f t="shared" si="1"/>
        <v>11004</v>
      </c>
      <c r="F27" s="16">
        <f t="shared" si="1"/>
        <v>10290</v>
      </c>
      <c r="G27" s="16">
        <f t="shared" si="1"/>
        <v>9806</v>
      </c>
      <c r="H27" s="16">
        <f t="shared" si="1"/>
        <v>9375</v>
      </c>
      <c r="I27" s="16">
        <f t="shared" si="1"/>
        <v>9303</v>
      </c>
      <c r="J27" s="16">
        <f t="shared" si="1"/>
        <v>9091</v>
      </c>
      <c r="K27" s="16">
        <f t="shared" si="1"/>
        <v>8966</v>
      </c>
      <c r="L27" s="16">
        <f t="shared" si="1"/>
        <v>8363</v>
      </c>
      <c r="M27" s="16">
        <f t="shared" ref="M27:N27" si="2">SUM(M23:M26)</f>
        <v>8289</v>
      </c>
      <c r="N27" s="16">
        <f t="shared" si="2"/>
        <v>8730</v>
      </c>
      <c r="O27" s="57">
        <f>+(C27-N27)/C27</f>
        <v>0.25237646655819129</v>
      </c>
      <c r="P27" s="35"/>
      <c r="Q27" s="35"/>
    </row>
    <row r="28" spans="1:17" ht="15.5" x14ac:dyDescent="0.35">
      <c r="A28" s="5"/>
      <c r="B28" s="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56"/>
      <c r="P28" s="35"/>
      <c r="Q28" s="35"/>
    </row>
    <row r="30" spans="1:17" ht="18.5" x14ac:dyDescent="0.45">
      <c r="A30" s="23" t="s">
        <v>32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7" ht="65.5" x14ac:dyDescent="0.35">
      <c r="A32" s="41" t="s">
        <v>16</v>
      </c>
      <c r="B32" s="42" t="s">
        <v>17</v>
      </c>
      <c r="C32" s="45" t="s">
        <v>33</v>
      </c>
      <c r="D32" s="45" t="s">
        <v>34</v>
      </c>
      <c r="E32" s="45" t="s">
        <v>35</v>
      </c>
      <c r="F32" s="45" t="s">
        <v>36</v>
      </c>
      <c r="G32" s="45" t="s">
        <v>37</v>
      </c>
      <c r="H32" s="45" t="s">
        <v>38</v>
      </c>
      <c r="I32" s="45" t="s">
        <v>39</v>
      </c>
      <c r="J32" s="45" t="s">
        <v>40</v>
      </c>
      <c r="K32" s="46"/>
      <c r="L32" s="46"/>
      <c r="M32" s="45" t="s">
        <v>46</v>
      </c>
      <c r="N32" s="10" t="s">
        <v>48</v>
      </c>
      <c r="O32" s="50" t="s">
        <v>43</v>
      </c>
    </row>
    <row r="33" spans="1:15" s="44" customFormat="1" ht="15.5" x14ac:dyDescent="0.35">
      <c r="A33" s="43" t="s">
        <v>41</v>
      </c>
      <c r="B33" s="49" t="s">
        <v>42</v>
      </c>
      <c r="C33" s="48">
        <v>49985</v>
      </c>
      <c r="D33" s="48">
        <v>50723</v>
      </c>
      <c r="E33" s="48">
        <v>49857</v>
      </c>
      <c r="F33" s="48">
        <v>49940</v>
      </c>
      <c r="G33" s="48">
        <v>50069</v>
      </c>
      <c r="H33" s="48">
        <v>49947</v>
      </c>
      <c r="I33" s="48">
        <v>50007</v>
      </c>
      <c r="J33" s="48">
        <v>49456</v>
      </c>
      <c r="K33" s="47"/>
      <c r="L33" s="47"/>
      <c r="M33" s="48">
        <v>48211</v>
      </c>
      <c r="N33" s="48">
        <v>48233</v>
      </c>
      <c r="O33" s="57">
        <f>+(C33-N33)/C33</f>
        <v>3.5050515154546366E-2</v>
      </c>
    </row>
  </sheetData>
  <mergeCells count="3">
    <mergeCell ref="A1:K1"/>
    <mergeCell ref="A2:K2"/>
    <mergeCell ref="A4:K4"/>
  </mergeCell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9BE51996A5354A95D08E4E9016D387" ma:contentTypeVersion="12" ma:contentTypeDescription="Create a new document." ma:contentTypeScope="" ma:versionID="fa9963d3e1f0b6249e9099f9362691b3">
  <xsd:schema xmlns:xsd="http://www.w3.org/2001/XMLSchema" xmlns:xs="http://www.w3.org/2001/XMLSchema" xmlns:p="http://schemas.microsoft.com/office/2006/metadata/properties" xmlns:ns2="9483b97d-e96c-4508-bf89-50203718aadb" xmlns:ns3="90ef4896-8448-407e-a9d5-b57c959d3e06" targetNamespace="http://schemas.microsoft.com/office/2006/metadata/properties" ma:root="true" ma:fieldsID="60a645f94e7794c8112df6d511d21ca8" ns2:_="" ns3:_="">
    <xsd:import namespace="9483b97d-e96c-4508-bf89-50203718aadb"/>
    <xsd:import namespace="90ef4896-8448-407e-a9d5-b57c959d3e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3b97d-e96c-4508-bf89-50203718a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f4896-8448-407e-a9d5-b57c959d3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7721E2-4BB3-4842-8D33-BDE5CC232C74}"/>
</file>

<file path=customXml/itemProps2.xml><?xml version="1.0" encoding="utf-8"?>
<ds:datastoreItem xmlns:ds="http://schemas.openxmlformats.org/officeDocument/2006/customXml" ds:itemID="{61150CA7-076A-498B-9D66-698CA27C45F9}"/>
</file>

<file path=customXml/itemProps3.xml><?xml version="1.0" encoding="utf-8"?>
<ds:datastoreItem xmlns:ds="http://schemas.openxmlformats.org/officeDocument/2006/customXml" ds:itemID="{46A361EF-F27E-4698-B4C7-ECF1C368E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VGM Group,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Higley</dc:creator>
  <cp:lastModifiedBy>markh</cp:lastModifiedBy>
  <dcterms:created xsi:type="dcterms:W3CDTF">2017-02-08T18:13:04Z</dcterms:created>
  <dcterms:modified xsi:type="dcterms:W3CDTF">2020-09-10T15:41:14Z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0x010100909BE51996A5354A95D08E4E9016D387</vt:lpwstr>
  </property>
</Properties>
</file>